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kty OPKZP\!MONITOROVANIE_POVRCHOVYCH_VOD\VO_verejné obstarávanie\Jednotlivé zákazky\Laboratórne vybavenie\Laboratórne vybavenie_SPOL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O10" i="1"/>
  <c r="N10" i="1"/>
  <c r="I13" i="1"/>
  <c r="K13" i="1" s="1"/>
  <c r="M13" i="1" s="1"/>
  <c r="R13" i="1" s="1"/>
  <c r="I14" i="1"/>
  <c r="K14" i="1" s="1"/>
  <c r="M14" i="1" s="1"/>
  <c r="R14" i="1" s="1"/>
  <c r="I37" i="1"/>
  <c r="K37" i="1" s="1"/>
  <c r="M37" i="1" s="1"/>
  <c r="R37" i="1" s="1"/>
  <c r="I19" i="1"/>
  <c r="K19" i="1" s="1"/>
  <c r="M19" i="1" s="1"/>
  <c r="R19" i="1" s="1"/>
  <c r="I18" i="1"/>
  <c r="K18" i="1" s="1"/>
  <c r="M18" i="1" s="1"/>
  <c r="R18" i="1" s="1"/>
  <c r="I20" i="1"/>
  <c r="K20" i="1" s="1"/>
  <c r="M20" i="1" s="1"/>
  <c r="R20" i="1" s="1"/>
  <c r="I23" i="1"/>
  <c r="K23" i="1" s="1"/>
  <c r="M23" i="1" s="1"/>
  <c r="R23" i="1" s="1"/>
  <c r="I24" i="1"/>
  <c r="K24" i="1" s="1"/>
  <c r="M24" i="1" s="1"/>
  <c r="R24" i="1" s="1"/>
  <c r="I25" i="1"/>
  <c r="K25" i="1" s="1"/>
  <c r="M25" i="1" s="1"/>
  <c r="R25" i="1" s="1"/>
  <c r="I17" i="1"/>
  <c r="K17" i="1" s="1"/>
  <c r="M17" i="1" s="1"/>
  <c r="R17" i="1" s="1"/>
  <c r="I27" i="1"/>
  <c r="K27" i="1" s="1"/>
  <c r="M27" i="1" s="1"/>
  <c r="R27" i="1" s="1"/>
  <c r="I11" i="1"/>
  <c r="K11" i="1" s="1"/>
  <c r="M11" i="1" s="1"/>
  <c r="R11" i="1" s="1"/>
  <c r="I12" i="1"/>
  <c r="K12" i="1" s="1"/>
  <c r="M12" i="1" s="1"/>
  <c r="R12" i="1" s="1"/>
  <c r="I15" i="1"/>
  <c r="K15" i="1" s="1"/>
  <c r="M15" i="1" s="1"/>
  <c r="R15" i="1" s="1"/>
  <c r="I16" i="1"/>
  <c r="K16" i="1" s="1"/>
  <c r="M16" i="1" s="1"/>
  <c r="R16" i="1" s="1"/>
  <c r="I21" i="1"/>
  <c r="K21" i="1" s="1"/>
  <c r="M21" i="1" s="1"/>
  <c r="R21" i="1" s="1"/>
  <c r="I22" i="1"/>
  <c r="K22" i="1" s="1"/>
  <c r="M22" i="1" s="1"/>
  <c r="R22" i="1" s="1"/>
  <c r="I26" i="1"/>
  <c r="K26" i="1" s="1"/>
  <c r="M26" i="1" s="1"/>
  <c r="R26" i="1" s="1"/>
  <c r="I28" i="1"/>
  <c r="K28" i="1" s="1"/>
  <c r="M28" i="1" s="1"/>
  <c r="R28" i="1" s="1"/>
  <c r="I29" i="1"/>
  <c r="K29" i="1" s="1"/>
  <c r="M29" i="1" s="1"/>
  <c r="R29" i="1" s="1"/>
  <c r="I30" i="1"/>
  <c r="K30" i="1" s="1"/>
  <c r="M30" i="1" s="1"/>
  <c r="R30" i="1" s="1"/>
  <c r="I31" i="1"/>
  <c r="K31" i="1" s="1"/>
  <c r="M31" i="1" s="1"/>
  <c r="R31" i="1" s="1"/>
  <c r="I32" i="1"/>
  <c r="K32" i="1" s="1"/>
  <c r="M32" i="1" s="1"/>
  <c r="R32" i="1" s="1"/>
  <c r="I33" i="1"/>
  <c r="K33" i="1" s="1"/>
  <c r="M33" i="1" s="1"/>
  <c r="R33" i="1" s="1"/>
  <c r="I34" i="1"/>
  <c r="K34" i="1" s="1"/>
  <c r="M34" i="1" s="1"/>
  <c r="R34" i="1" s="1"/>
  <c r="I35" i="1"/>
  <c r="K35" i="1" s="1"/>
  <c r="M35" i="1" s="1"/>
  <c r="R35" i="1" s="1"/>
  <c r="I36" i="1"/>
  <c r="K36" i="1" s="1"/>
  <c r="M36" i="1" s="1"/>
  <c r="R36" i="1" s="1"/>
  <c r="I10" i="1"/>
  <c r="K10" i="1" s="1"/>
  <c r="M10" i="1" s="1"/>
  <c r="P34" i="1" l="1"/>
  <c r="P28" i="1"/>
  <c r="P24" i="1"/>
  <c r="P20" i="1"/>
  <c r="P16" i="1"/>
  <c r="P12" i="1"/>
  <c r="P36" i="1"/>
  <c r="P32" i="1"/>
  <c r="P30" i="1"/>
  <c r="P26" i="1"/>
  <c r="P22" i="1"/>
  <c r="P18" i="1"/>
  <c r="P14" i="1"/>
  <c r="Q10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N38" i="1"/>
  <c r="O38" i="1"/>
  <c r="Q11" i="1"/>
  <c r="Q37" i="1"/>
  <c r="Q1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P11" i="1"/>
  <c r="R10" i="1"/>
  <c r="R38" i="1" s="1"/>
  <c r="P10" i="1"/>
  <c r="K38" i="1"/>
  <c r="M38" i="1"/>
  <c r="P38" i="1" l="1"/>
  <c r="Q38" i="1"/>
</calcChain>
</file>

<file path=xl/sharedStrings.xml><?xml version="1.0" encoding="utf-8"?>
<sst xmlns="http://schemas.openxmlformats.org/spreadsheetml/2006/main" count="115" uniqueCount="89">
  <si>
    <t>Názov žiadateľa</t>
  </si>
  <si>
    <t>Slovenský hydrometeorologický ústav</t>
  </si>
  <si>
    <t>Názov dodávateľa (obchodné meno a sídlo, IČO)</t>
  </si>
  <si>
    <t>Názov zákazky</t>
  </si>
  <si>
    <t>Vybavenie a materiál na prevádzku laboratórií</t>
  </si>
  <si>
    <t xml:space="preserve">Monitorovanie a hodnotenie množstva a režimu povrchových vôd </t>
  </si>
  <si>
    <t>Číslo položky</t>
  </si>
  <si>
    <t>Názov položky</t>
  </si>
  <si>
    <t>Špecifikácia položky</t>
  </si>
  <si>
    <t>Jednotka</t>
  </si>
  <si>
    <t>Jednotková cena 
[bez DPH]</t>
  </si>
  <si>
    <t>Spolu cena  [bez DPH]</t>
  </si>
  <si>
    <t>Výška DPH [%]</t>
  </si>
  <si>
    <t>DPH</t>
  </si>
  <si>
    <t>Petriho misky sklenené</t>
  </si>
  <si>
    <t xml:space="preserve">Petriho miska, materiál: sklo, vonkajší priemer hornej misky 90 mm, výška misiek položených na sebe cca 15 mm. </t>
  </si>
  <si>
    <t>ks</t>
  </si>
  <si>
    <t>Petriho misky umelohmotné</t>
  </si>
  <si>
    <t>Petriho miska, materiál: plast, priemer misky 90 mm, výška misiek položených na sebe cca 15mm.</t>
  </si>
  <si>
    <t>Pinzeta zubná, nerezová, lomená, dĺžka: 16 cm. 
Kvalitný nástroj nielen pre lekársku prax.</t>
  </si>
  <si>
    <t>Kadička nízka s uchom a výlevkou. Sklo: borosilikát.
Objem: 600 ml. D: 90 mm. H: 132 mm.</t>
  </si>
  <si>
    <t>Kadička nízka s uchom a výlevkou. Sklo: borosilikát.
Objem: 1000 ml. D: 104 mm. H: 149 mm.</t>
  </si>
  <si>
    <t>Strička s násoskou</t>
  </si>
  <si>
    <t>Odmerný valec, materiál: sklo, objem 500 ml, vysoký, trieda presnosti B.</t>
  </si>
  <si>
    <t>Laboratórna váha</t>
  </si>
  <si>
    <t>Laboratórne eletronické jemné váhy, presnosť merania 0,01 mg, rozpätie váh od 0 do minimálne 100 g, potrebná funkcia pre internú kalibráciu (pred každým zahájením váženia) a externú kalibráciu.</t>
  </si>
  <si>
    <t>Sušiareň do laboratória</t>
  </si>
  <si>
    <t>Sušiareň do laboratória s prirodzenou cirkuláciou, regulácia teploty v rozsahu min. 5°C od teploty okolia do minimálne +250°C, objem vnútornej komory minimálne 100 litrov, minimálne 2 police .</t>
  </si>
  <si>
    <t>Exikátor</t>
  </si>
  <si>
    <t>Exikátor pre 50 mm filtre, materiál: sklo, rozmery: priemer dna cca 290 mm a priemer najširšej časti exikátora cca 390 mm a výška cca 400 mm, plastový hmatník, sklenený ventil, keramická podložka do exikátora.</t>
  </si>
  <si>
    <t>Výveva</t>
  </si>
  <si>
    <t>Výveva, účel: vytvorenia podtlaku / absolutného vákua pri procese filtrácie do cca 2 mbar, výkon cca 2 m³/h, napájenie 230V/50Hz, odber cca 0,12 - 0,25 kW.</t>
  </si>
  <si>
    <t>Destilovaná voda</t>
  </si>
  <si>
    <t>Destilovaná voda, balenie: 10l.</t>
  </si>
  <si>
    <t>bal.</t>
  </si>
  <si>
    <t>Filtračný papier</t>
  </si>
  <si>
    <t>Filtračný papier, rozmer: cca 400 x 400 mm (alebo A3 rozmer), balenie: 100 hárkov.</t>
  </si>
  <si>
    <t xml:space="preserve">Umelohmotné fľaše   </t>
  </si>
  <si>
    <t>Umelohmotné fľaše, materiál: PE, objem: 1000ml so šroubovacím vrchnákom, širokohrdlé.</t>
  </si>
  <si>
    <t>Sterilné membránové filtre</t>
  </si>
  <si>
    <t>Názov projektu č. 1</t>
  </si>
  <si>
    <t>Názov projektu č. 2</t>
  </si>
  <si>
    <t>Monitorovanie a hodnotenie množstva, režimu a kvality podzemnej vody</t>
  </si>
  <si>
    <t>Držiak membránových filtrov, materiál: sklo, pre cca 50mm filtre, objem lievika 250 ml. 
Fľaša na zber filtrátu (erlenmayerova banka/fľaša), materiál: sklo, objem 1000 ml, s výstupom na pripojenie k zdroju podtlaku.
Štupel pre erlenmayerovu fľašu.</t>
  </si>
  <si>
    <t>Zariadenie na filtráciu</t>
  </si>
  <si>
    <t xml:space="preserve">Množstvo jednotiek PROJEKT č. 1 </t>
  </si>
  <si>
    <t>Množstvo jednotiek PROJEKT č. 2</t>
  </si>
  <si>
    <t>Množstvo jednotiek SPOLU</t>
  </si>
  <si>
    <t>Pinzeta nerezová, dĺžka 7cm, rovná hrana. Lesklé
prevedenie povrchu. Kvallitný nástroj nielen pre
profesionálov.</t>
  </si>
  <si>
    <t>Pinzeta na podložné sklíčka, dĺžka 105mm, nerezová, priama.</t>
  </si>
  <si>
    <t>Nitrocelulózové fitre, priemer 50 mm, veľkosť pórov 0.4+/-0.06 μm, balenie: 100ks (zabezpečené proti vzájomnému zlepeniu v balení). Charakteristika: nitrocelulózové fitre odolné voči kyselinám, zásadám a niektorým organickým rozpúšťadlám, je možné ich spriehľadniť, mineralizovať, farbiť, vpravovať do nich reagencie a rádioizotopovo ich značkovať. Vhodné na sterilnú filtráciu tekutín. Pri dodaní tovaru požadujeme expiráciu minimálne 12 mesiacov od dátumu dodania tovaru.</t>
  </si>
  <si>
    <t>Uzáver s pipetou k fľaštičke 30 ml</t>
  </si>
  <si>
    <t>Uzáver s pipetou ku sklenenej fľaštičke s objemom 30 ml.</t>
  </si>
  <si>
    <t>Sklenená fľaštička na kvapky, objem 30 ml</t>
  </si>
  <si>
    <t>Fľaštička na kvapky s otvorom na uzáver s GL 18, hnedé
sklo, objem 30 ml. Priemer: 32 mm. Výška: 84 mm.</t>
  </si>
  <si>
    <t>Pipeta Pasteurova, plastová</t>
  </si>
  <si>
    <t>Kadička nízka</t>
  </si>
  <si>
    <r>
      <t>Kadička nízka s výlevkou. Sklo: borosilikát</t>
    </r>
    <r>
      <rPr>
        <sz val="11"/>
        <color theme="1"/>
        <rFont val="Calibri"/>
        <family val="2"/>
        <charset val="238"/>
        <scheme val="minor"/>
      </rPr>
      <t>. Objem: 10
ml. D: 26 mm. H: 36 mm.</t>
    </r>
  </si>
  <si>
    <t>Kadička graduovaná, plastová</t>
  </si>
  <si>
    <t>Kadička z polypropylénu PP, autoklávovateľná pri 121 °C ,
sterilizovateľné etylén oxidom, chemicky sterilizovateľné
formalínom. Teplota min. -10 °C, max. +120 °C. Obj.: 25ml,
V: 49mm, Priemer: 34mm.</t>
  </si>
  <si>
    <t>Kadička vysoká s výlevkou</t>
  </si>
  <si>
    <r>
      <t>Kadička vysoká s výlevkou. Sklo</t>
    </r>
    <r>
      <rPr>
        <sz val="11"/>
        <color theme="1"/>
        <rFont val="Calibri"/>
        <family val="2"/>
        <charset val="238"/>
        <scheme val="minor"/>
      </rPr>
      <t>. Objem: 25 ml.
D: 30 mm. H: 55 mm.</t>
    </r>
  </si>
  <si>
    <r>
      <t>Odmerný valec, vysoký, s výlevkou a modrou graduáciou.
Trieda presnosti A. Objem: 100ml. Sklo</t>
    </r>
    <r>
      <rPr>
        <sz val="11"/>
        <color theme="1"/>
        <rFont val="Calibri"/>
        <family val="2"/>
        <charset val="238"/>
        <scheme val="minor"/>
      </rPr>
      <t>.
So šesťhrannou patkou, celokrúžková stupnica.</t>
    </r>
  </si>
  <si>
    <t>Strička 250ml, graduovaná, širokohrdlá, biely uzáver PE so závitom GL 45, širokohrdlá. Graduácia, delenie po 25ml. Prepisovateľná, s uzáverom zabraňujúcim vyparovaniu a odkvapkávaniu. Polyethylén (PE) - min. teplota -40 °C, max. teplota +80 °C.
Sterilizovateľné etylén oxidom, chemicky sterilizovateľné formalínom, sterilizovateľné Gamma žiarením.</t>
  </si>
  <si>
    <t>Kadička nízka s uchom 600 ml (varné nádoby)</t>
  </si>
  <si>
    <t>Kadička nízka s uchom 1000 ml (varné nádoby)</t>
  </si>
  <si>
    <t>Banka kuželovitá Erlenmayerova, širokohrdlá s objemom 250ml. Sklo: borosilikát. Priemer 1: 85mm; Priemer
2: 50mm, Výška: 140mm.</t>
  </si>
  <si>
    <t>Erlenmayerova banka 1000 ml</t>
  </si>
  <si>
    <t>Erlenmayerova banka 250 ml</t>
  </si>
  <si>
    <t>Erlenmayerova banka (fľaša), materiál: sklo, objem 1000 ml, kuželovitý tvar, typ vhodný pre napojenie zariadenia na filtráciu dodávaného v tejto zákazke (položka č. 6).</t>
  </si>
  <si>
    <t>CENA SPOLU</t>
  </si>
  <si>
    <t>Nitrocelulózové filtre</t>
  </si>
  <si>
    <t>Spolu cena za PROJEKTY  
[s DPH]</t>
  </si>
  <si>
    <t>Spolu cena  
[s DPH]</t>
  </si>
  <si>
    <t>Spolu cena za PROJEKTY  
[bez DPH]</t>
  </si>
  <si>
    <t>Spolu cena za PROJEKT č. 1
[bez DPH]</t>
  </si>
  <si>
    <t>Spolu cena za PROJEKT č. 2
[bez DPH]</t>
  </si>
  <si>
    <t>Pinzeta nerezová zahnutá, 16 cm</t>
  </si>
  <si>
    <t>Pinzeta rovná hrana, 7 cm</t>
  </si>
  <si>
    <t>Pinzeta na mikroskopické sklíčka</t>
  </si>
  <si>
    <t>Odmerný valec triedy A</t>
  </si>
  <si>
    <t>Odmerný valec triedy B</t>
  </si>
  <si>
    <t>Nitrocelulózové membránové filtre, veľkosť pórov membrány: 0,45 µm, priemer filtra: cca 50 mm, biele, sterilné, ľahké rozlíšenie hornej a spodnej strany filtra, po vyvarení bez zápachu a deformovania sa, 100 kusové balenie, v rámci balenia je potrebné predelenie jednotlivých filtrov medzi sebou, aby sa predišlo ich zlepeniu, záruka minimálne 2 roky od dodania.</t>
  </si>
  <si>
    <t>Výrobca a typ produktu</t>
  </si>
  <si>
    <r>
      <rPr>
        <sz val="11"/>
        <color theme="1"/>
        <rFont val="Calibri"/>
        <family val="2"/>
        <charset val="238"/>
        <scheme val="minor"/>
      </rPr>
      <t xml:space="preserve">Príloha č. 1 - </t>
    </r>
    <r>
      <rPr>
        <b/>
        <sz val="11"/>
        <color theme="1"/>
        <rFont val="Calibri"/>
        <family val="2"/>
        <charset val="238"/>
        <scheme val="minor"/>
      </rPr>
      <t>Ocenený zoznam položiek predmetu zmluvy</t>
    </r>
  </si>
  <si>
    <t>V ............................ dňa .....................</t>
  </si>
  <si>
    <t>( pečiatka, meno a podpis)</t>
  </si>
  <si>
    <t>Predávajúci: ...................................................................</t>
  </si>
  <si>
    <t>Pipeta Pasteurova, plastová, PE, graduovaná, objem
banky: 3,2ml, dĺžka 154mm.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</si>
</sst>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_ ;\-#,##0\ 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164" fontId="0" fillId="5" borderId="8" xfId="1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165" fontId="0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0" fillId="5" borderId="10" xfId="1" applyNumberFormat="1" applyFont="1" applyFill="1" applyBorder="1" applyAlignment="1">
      <alignment horizontal="center" vertical="center"/>
    </xf>
    <xf numFmtId="165" fontId="0" fillId="3" borderId="10" xfId="0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165" fontId="0" fillId="0" borderId="10" xfId="0" applyNumberFormat="1" applyFont="1" applyBorder="1" applyAlignment="1">
      <alignment vertical="center"/>
    </xf>
    <xf numFmtId="165" fontId="2" fillId="6" borderId="5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Alignment="1" applyProtection="1">
      <alignment horizontal="left"/>
      <protection locked="0"/>
    </xf>
    <xf numFmtId="164" fontId="5" fillId="5" borderId="8" xfId="1" applyNumberFormat="1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/>
    </xf>
    <xf numFmtId="0" fontId="0" fillId="7" borderId="0" xfId="0" applyFont="1" applyFill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tabSelected="1" topLeftCell="A19" zoomScaleNormal="100" workbookViewId="0">
      <selection activeCell="E37" sqref="E37"/>
    </sheetView>
  </sheetViews>
  <sheetFormatPr defaultRowHeight="15" x14ac:dyDescent="0.25"/>
  <cols>
    <col min="1" max="1" width="2.140625" customWidth="1"/>
    <col min="2" max="2" width="7.85546875" customWidth="1"/>
    <col min="3" max="4" width="30.85546875" customWidth="1"/>
    <col min="5" max="5" width="53.140625" customWidth="1"/>
    <col min="6" max="6" width="9" bestFit="1" customWidth="1"/>
    <col min="7" max="7" width="12.140625" customWidth="1"/>
    <col min="8" max="8" width="12" customWidth="1"/>
    <col min="9" max="9" width="11.28515625" customWidth="1"/>
    <col min="10" max="10" width="11.7109375" customWidth="1"/>
    <col min="11" max="11" width="12.140625" customWidth="1"/>
    <col min="12" max="12" width="10.28515625" customWidth="1"/>
    <col min="13" max="16" width="13" customWidth="1"/>
    <col min="17" max="17" width="14" bestFit="1" customWidth="1"/>
    <col min="18" max="18" width="12" customWidth="1"/>
  </cols>
  <sheetData>
    <row r="1" spans="2:18" x14ac:dyDescent="0.25">
      <c r="B1" s="45" t="s">
        <v>84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2:18" x14ac:dyDescent="0.25">
      <c r="B2" s="2"/>
      <c r="C2" s="1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B3" s="55" t="s">
        <v>0</v>
      </c>
      <c r="C3" s="56"/>
      <c r="D3" s="57"/>
      <c r="E3" s="46" t="s">
        <v>1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</row>
    <row r="4" spans="2:18" x14ac:dyDescent="0.25">
      <c r="B4" s="55" t="s">
        <v>40</v>
      </c>
      <c r="C4" s="56"/>
      <c r="D4" s="57"/>
      <c r="E4" s="46" t="s">
        <v>5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</row>
    <row r="5" spans="2:18" x14ac:dyDescent="0.25">
      <c r="B5" s="55" t="s">
        <v>41</v>
      </c>
      <c r="C5" s="56"/>
      <c r="D5" s="57"/>
      <c r="E5" s="46" t="s">
        <v>42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</row>
    <row r="6" spans="2:18" ht="15" customHeight="1" x14ac:dyDescent="0.25">
      <c r="B6" s="58" t="s">
        <v>3</v>
      </c>
      <c r="C6" s="59"/>
      <c r="D6" s="60"/>
      <c r="E6" s="52" t="s">
        <v>4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</row>
    <row r="7" spans="2:18" ht="30.75" customHeight="1" x14ac:dyDescent="0.25">
      <c r="B7" s="61" t="s">
        <v>2</v>
      </c>
      <c r="C7" s="62"/>
      <c r="D7" s="63"/>
      <c r="E7" s="4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</row>
    <row r="8" spans="2:18" ht="15.75" thickBot="1" x14ac:dyDescent="0.3"/>
    <row r="9" spans="2:18" ht="54" customHeight="1" thickBot="1" x14ac:dyDescent="0.3">
      <c r="B9" s="3" t="s">
        <v>6</v>
      </c>
      <c r="C9" s="3" t="s">
        <v>7</v>
      </c>
      <c r="D9" s="3" t="s">
        <v>83</v>
      </c>
      <c r="E9" s="4" t="s">
        <v>8</v>
      </c>
      <c r="F9" s="4" t="s">
        <v>9</v>
      </c>
      <c r="G9" s="5" t="s">
        <v>45</v>
      </c>
      <c r="H9" s="5" t="s">
        <v>46</v>
      </c>
      <c r="I9" s="5" t="s">
        <v>47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75</v>
      </c>
      <c r="O9" s="5" t="s">
        <v>76</v>
      </c>
      <c r="P9" s="5" t="s">
        <v>74</v>
      </c>
      <c r="Q9" s="33" t="s">
        <v>72</v>
      </c>
      <c r="R9" s="5" t="s">
        <v>73</v>
      </c>
    </row>
    <row r="10" spans="2:18" ht="36.75" customHeight="1" x14ac:dyDescent="0.25">
      <c r="B10" s="17">
        <v>1</v>
      </c>
      <c r="C10" s="6" t="s">
        <v>14</v>
      </c>
      <c r="D10" s="6"/>
      <c r="E10" s="6" t="s">
        <v>15</v>
      </c>
      <c r="F10" s="7" t="s">
        <v>16</v>
      </c>
      <c r="G10" s="36">
        <v>200</v>
      </c>
      <c r="H10" s="36">
        <v>0</v>
      </c>
      <c r="I10" s="8">
        <f>G10+H10</f>
        <v>200</v>
      </c>
      <c r="J10" s="9"/>
      <c r="K10" s="10">
        <f>I10*J10</f>
        <v>0</v>
      </c>
      <c r="L10" s="11"/>
      <c r="M10" s="12">
        <f t="shared" ref="M10:M37" si="0">K10*L10/100</f>
        <v>0</v>
      </c>
      <c r="N10" s="12">
        <f>G10*J10</f>
        <v>0</v>
      </c>
      <c r="O10" s="12">
        <f>H10*J10</f>
        <v>0</v>
      </c>
      <c r="P10" s="12">
        <f>N10+O10</f>
        <v>0</v>
      </c>
      <c r="Q10" s="12">
        <f>(N10*L10/100+N10)+(O10*L10/100+O10)</f>
        <v>0</v>
      </c>
      <c r="R10" s="10">
        <f t="shared" ref="R10:R37" si="1">M10+K10</f>
        <v>0</v>
      </c>
    </row>
    <row r="11" spans="2:18" ht="30" x14ac:dyDescent="0.25">
      <c r="B11" s="18">
        <v>2</v>
      </c>
      <c r="C11" s="13" t="s">
        <v>17</v>
      </c>
      <c r="D11" s="13"/>
      <c r="E11" s="13" t="s">
        <v>18</v>
      </c>
      <c r="F11" s="7" t="s">
        <v>16</v>
      </c>
      <c r="G11" s="36">
        <v>1600</v>
      </c>
      <c r="H11" s="36">
        <v>0</v>
      </c>
      <c r="I11" s="8">
        <f t="shared" ref="I11:I37" si="2">G11+H11</f>
        <v>1600</v>
      </c>
      <c r="J11" s="9"/>
      <c r="K11" s="10">
        <f t="shared" ref="K11:K37" si="3">I11*J11</f>
        <v>0</v>
      </c>
      <c r="L11" s="11"/>
      <c r="M11" s="12">
        <f t="shared" si="0"/>
        <v>0</v>
      </c>
      <c r="N11" s="12">
        <f t="shared" ref="N11:N37" si="4">G11*J11</f>
        <v>0</v>
      </c>
      <c r="O11" s="12">
        <f t="shared" ref="O11:O37" si="5">H11*J11</f>
        <v>0</v>
      </c>
      <c r="P11" s="12">
        <f t="shared" ref="P11:P37" si="6">N11+O11</f>
        <v>0</v>
      </c>
      <c r="Q11" s="12">
        <f>(N11*L11/100+N11)+(O11*L11/100+O11)</f>
        <v>0</v>
      </c>
      <c r="R11" s="10">
        <f t="shared" si="1"/>
        <v>0</v>
      </c>
    </row>
    <row r="12" spans="2:18" ht="30" x14ac:dyDescent="0.25">
      <c r="B12" s="18">
        <v>3</v>
      </c>
      <c r="C12" s="15" t="s">
        <v>77</v>
      </c>
      <c r="D12" s="13"/>
      <c r="E12" s="13" t="s">
        <v>19</v>
      </c>
      <c r="F12" s="7" t="s">
        <v>16</v>
      </c>
      <c r="G12" s="36">
        <v>12</v>
      </c>
      <c r="H12" s="36">
        <v>10</v>
      </c>
      <c r="I12" s="8">
        <f t="shared" si="2"/>
        <v>22</v>
      </c>
      <c r="J12" s="9"/>
      <c r="K12" s="10">
        <f t="shared" si="3"/>
        <v>0</v>
      </c>
      <c r="L12" s="11"/>
      <c r="M12" s="12">
        <f t="shared" si="0"/>
        <v>0</v>
      </c>
      <c r="N12" s="12">
        <f t="shared" si="4"/>
        <v>0</v>
      </c>
      <c r="O12" s="12">
        <f t="shared" si="5"/>
        <v>0</v>
      </c>
      <c r="P12" s="12">
        <f t="shared" si="6"/>
        <v>0</v>
      </c>
      <c r="Q12" s="12">
        <f t="shared" ref="Q12:Q37" si="7">(N12*L12/100+N12)+(O12*L12/100+O12)</f>
        <v>0</v>
      </c>
      <c r="R12" s="10">
        <f t="shared" si="1"/>
        <v>0</v>
      </c>
    </row>
    <row r="13" spans="2:18" ht="45" x14ac:dyDescent="0.25">
      <c r="B13" s="20">
        <v>4</v>
      </c>
      <c r="C13" s="15" t="s">
        <v>78</v>
      </c>
      <c r="D13" s="38"/>
      <c r="E13" s="13" t="s">
        <v>48</v>
      </c>
      <c r="F13" s="7" t="s">
        <v>16</v>
      </c>
      <c r="G13" s="36">
        <v>0</v>
      </c>
      <c r="H13" s="36">
        <v>5</v>
      </c>
      <c r="I13" s="8">
        <f>G13+H13</f>
        <v>5</v>
      </c>
      <c r="J13" s="9"/>
      <c r="K13" s="10">
        <f>I13*J13</f>
        <v>0</v>
      </c>
      <c r="L13" s="11"/>
      <c r="M13" s="12">
        <f t="shared" si="0"/>
        <v>0</v>
      </c>
      <c r="N13" s="12">
        <f t="shared" si="4"/>
        <v>0</v>
      </c>
      <c r="O13" s="12">
        <f t="shared" si="5"/>
        <v>0</v>
      </c>
      <c r="P13" s="12">
        <f t="shared" si="6"/>
        <v>0</v>
      </c>
      <c r="Q13" s="12">
        <f t="shared" si="7"/>
        <v>0</v>
      </c>
      <c r="R13" s="10">
        <f t="shared" si="1"/>
        <v>0</v>
      </c>
    </row>
    <row r="14" spans="2:18" ht="30" x14ac:dyDescent="0.25">
      <c r="B14" s="20">
        <v>5</v>
      </c>
      <c r="C14" s="15" t="s">
        <v>79</v>
      </c>
      <c r="D14" s="38"/>
      <c r="E14" s="13" t="s">
        <v>49</v>
      </c>
      <c r="F14" s="7" t="s">
        <v>16</v>
      </c>
      <c r="G14" s="36">
        <v>0</v>
      </c>
      <c r="H14" s="36">
        <v>1</v>
      </c>
      <c r="I14" s="8">
        <f>G14+H14</f>
        <v>1</v>
      </c>
      <c r="J14" s="9"/>
      <c r="K14" s="10">
        <f>I14*J14</f>
        <v>0</v>
      </c>
      <c r="L14" s="11"/>
      <c r="M14" s="12">
        <f t="shared" si="0"/>
        <v>0</v>
      </c>
      <c r="N14" s="12">
        <f t="shared" si="4"/>
        <v>0</v>
      </c>
      <c r="O14" s="12">
        <f t="shared" si="5"/>
        <v>0</v>
      </c>
      <c r="P14" s="12">
        <f t="shared" si="6"/>
        <v>0</v>
      </c>
      <c r="Q14" s="12">
        <f t="shared" si="7"/>
        <v>0</v>
      </c>
      <c r="R14" s="10">
        <f t="shared" si="1"/>
        <v>0</v>
      </c>
    </row>
    <row r="15" spans="2:18" ht="90" x14ac:dyDescent="0.25">
      <c r="B15" s="18">
        <v>6</v>
      </c>
      <c r="C15" s="13" t="s">
        <v>44</v>
      </c>
      <c r="D15" s="13"/>
      <c r="E15" s="13" t="s">
        <v>43</v>
      </c>
      <c r="F15" s="7" t="s">
        <v>16</v>
      </c>
      <c r="G15" s="36">
        <v>12</v>
      </c>
      <c r="H15" s="36">
        <v>0</v>
      </c>
      <c r="I15" s="8">
        <f t="shared" si="2"/>
        <v>12</v>
      </c>
      <c r="J15" s="9"/>
      <c r="K15" s="10">
        <f t="shared" si="3"/>
        <v>0</v>
      </c>
      <c r="L15" s="11"/>
      <c r="M15" s="12">
        <f t="shared" si="0"/>
        <v>0</v>
      </c>
      <c r="N15" s="12">
        <f t="shared" si="4"/>
        <v>0</v>
      </c>
      <c r="O15" s="12">
        <f t="shared" si="5"/>
        <v>0</v>
      </c>
      <c r="P15" s="12">
        <f t="shared" si="6"/>
        <v>0</v>
      </c>
      <c r="Q15" s="12">
        <f t="shared" si="7"/>
        <v>0</v>
      </c>
      <c r="R15" s="10">
        <f t="shared" si="1"/>
        <v>0</v>
      </c>
    </row>
    <row r="16" spans="2:18" ht="45" x14ac:dyDescent="0.25">
      <c r="B16" s="18">
        <v>7</v>
      </c>
      <c r="C16" s="13" t="s">
        <v>67</v>
      </c>
      <c r="D16" s="13"/>
      <c r="E16" s="13" t="s">
        <v>69</v>
      </c>
      <c r="F16" s="7" t="s">
        <v>16</v>
      </c>
      <c r="G16" s="36">
        <v>20</v>
      </c>
      <c r="H16" s="36">
        <v>0</v>
      </c>
      <c r="I16" s="8">
        <f t="shared" si="2"/>
        <v>20</v>
      </c>
      <c r="J16" s="9"/>
      <c r="K16" s="10">
        <f t="shared" si="3"/>
        <v>0</v>
      </c>
      <c r="L16" s="11"/>
      <c r="M16" s="12">
        <f t="shared" si="0"/>
        <v>0</v>
      </c>
      <c r="N16" s="12">
        <f t="shared" si="4"/>
        <v>0</v>
      </c>
      <c r="O16" s="12">
        <f t="shared" si="5"/>
        <v>0</v>
      </c>
      <c r="P16" s="12">
        <f t="shared" si="6"/>
        <v>0</v>
      </c>
      <c r="Q16" s="12">
        <f t="shared" si="7"/>
        <v>0</v>
      </c>
      <c r="R16" s="10">
        <f t="shared" si="1"/>
        <v>0</v>
      </c>
    </row>
    <row r="17" spans="2:18" ht="45" x14ac:dyDescent="0.25">
      <c r="B17" s="20">
        <v>8</v>
      </c>
      <c r="C17" s="15" t="s">
        <v>68</v>
      </c>
      <c r="D17" s="13"/>
      <c r="E17" s="13" t="s">
        <v>66</v>
      </c>
      <c r="F17" s="7" t="s">
        <v>16</v>
      </c>
      <c r="G17" s="36">
        <v>0</v>
      </c>
      <c r="H17" s="36">
        <v>20</v>
      </c>
      <c r="I17" s="8">
        <f>G17+H17</f>
        <v>20</v>
      </c>
      <c r="J17" s="9"/>
      <c r="K17" s="10">
        <f>I17*J17</f>
        <v>0</v>
      </c>
      <c r="L17" s="11"/>
      <c r="M17" s="12">
        <f t="shared" si="0"/>
        <v>0</v>
      </c>
      <c r="N17" s="12">
        <f t="shared" si="4"/>
        <v>0</v>
      </c>
      <c r="O17" s="12">
        <f t="shared" si="5"/>
        <v>0</v>
      </c>
      <c r="P17" s="12">
        <f t="shared" si="6"/>
        <v>0</v>
      </c>
      <c r="Q17" s="12">
        <f t="shared" si="7"/>
        <v>0</v>
      </c>
      <c r="R17" s="10">
        <f t="shared" si="1"/>
        <v>0</v>
      </c>
    </row>
    <row r="18" spans="2:18" ht="30" x14ac:dyDescent="0.25">
      <c r="B18" s="20">
        <v>9</v>
      </c>
      <c r="C18" s="15" t="s">
        <v>53</v>
      </c>
      <c r="D18" s="38"/>
      <c r="E18" s="13" t="s">
        <v>54</v>
      </c>
      <c r="F18" s="7" t="s">
        <v>16</v>
      </c>
      <c r="G18" s="36">
        <v>0</v>
      </c>
      <c r="H18" s="36">
        <v>20</v>
      </c>
      <c r="I18" s="8">
        <f>G18+H18</f>
        <v>20</v>
      </c>
      <c r="J18" s="9"/>
      <c r="K18" s="10">
        <f>I18*J18</f>
        <v>0</v>
      </c>
      <c r="L18" s="11"/>
      <c r="M18" s="12">
        <f t="shared" si="0"/>
        <v>0</v>
      </c>
      <c r="N18" s="12">
        <f t="shared" si="4"/>
        <v>0</v>
      </c>
      <c r="O18" s="12">
        <f t="shared" si="5"/>
        <v>0</v>
      </c>
      <c r="P18" s="12">
        <f t="shared" si="6"/>
        <v>0</v>
      </c>
      <c r="Q18" s="12">
        <f t="shared" si="7"/>
        <v>0</v>
      </c>
      <c r="R18" s="10">
        <f t="shared" si="1"/>
        <v>0</v>
      </c>
    </row>
    <row r="19" spans="2:18" ht="28.5" customHeight="1" x14ac:dyDescent="0.25">
      <c r="B19" s="20">
        <v>10</v>
      </c>
      <c r="C19" s="15" t="s">
        <v>51</v>
      </c>
      <c r="D19" s="38"/>
      <c r="E19" s="13" t="s">
        <v>52</v>
      </c>
      <c r="F19" s="7" t="s">
        <v>16</v>
      </c>
      <c r="G19" s="36">
        <v>0</v>
      </c>
      <c r="H19" s="36">
        <v>20</v>
      </c>
      <c r="I19" s="8">
        <f>G19+H19</f>
        <v>20</v>
      </c>
      <c r="J19" s="9"/>
      <c r="K19" s="10">
        <f>I19*J19</f>
        <v>0</v>
      </c>
      <c r="L19" s="11"/>
      <c r="M19" s="12">
        <f t="shared" si="0"/>
        <v>0</v>
      </c>
      <c r="N19" s="12">
        <f t="shared" si="4"/>
        <v>0</v>
      </c>
      <c r="O19" s="12">
        <f t="shared" si="5"/>
        <v>0</v>
      </c>
      <c r="P19" s="12">
        <f t="shared" si="6"/>
        <v>0</v>
      </c>
      <c r="Q19" s="12">
        <f t="shared" si="7"/>
        <v>0</v>
      </c>
      <c r="R19" s="10">
        <f t="shared" si="1"/>
        <v>0</v>
      </c>
    </row>
    <row r="20" spans="2:18" ht="30" x14ac:dyDescent="0.25">
      <c r="B20" s="20">
        <v>11</v>
      </c>
      <c r="C20" s="15" t="s">
        <v>55</v>
      </c>
      <c r="D20" s="38"/>
      <c r="E20" s="13" t="s">
        <v>88</v>
      </c>
      <c r="F20" s="7" t="s">
        <v>16</v>
      </c>
      <c r="G20" s="36">
        <v>0</v>
      </c>
      <c r="H20" s="36">
        <v>20</v>
      </c>
      <c r="I20" s="8">
        <f>G20+H20</f>
        <v>20</v>
      </c>
      <c r="J20" s="9"/>
      <c r="K20" s="10">
        <f>I20*J20</f>
        <v>0</v>
      </c>
      <c r="L20" s="11"/>
      <c r="M20" s="12">
        <f t="shared" si="0"/>
        <v>0</v>
      </c>
      <c r="N20" s="12">
        <f t="shared" si="4"/>
        <v>0</v>
      </c>
      <c r="O20" s="12">
        <f t="shared" si="5"/>
        <v>0</v>
      </c>
      <c r="P20" s="12">
        <f t="shared" si="6"/>
        <v>0</v>
      </c>
      <c r="Q20" s="12">
        <f t="shared" si="7"/>
        <v>0</v>
      </c>
      <c r="R20" s="10">
        <f t="shared" si="1"/>
        <v>0</v>
      </c>
    </row>
    <row r="21" spans="2:18" ht="30" x14ac:dyDescent="0.25">
      <c r="B21" s="18">
        <v>12</v>
      </c>
      <c r="C21" s="13" t="s">
        <v>64</v>
      </c>
      <c r="D21" s="13"/>
      <c r="E21" s="13" t="s">
        <v>20</v>
      </c>
      <c r="F21" s="7" t="s">
        <v>16</v>
      </c>
      <c r="G21" s="36">
        <v>20</v>
      </c>
      <c r="H21" s="36">
        <v>0</v>
      </c>
      <c r="I21" s="8">
        <f t="shared" si="2"/>
        <v>20</v>
      </c>
      <c r="J21" s="9"/>
      <c r="K21" s="10">
        <f t="shared" si="3"/>
        <v>0</v>
      </c>
      <c r="L21" s="11"/>
      <c r="M21" s="12">
        <f t="shared" si="0"/>
        <v>0</v>
      </c>
      <c r="N21" s="12">
        <f t="shared" si="4"/>
        <v>0</v>
      </c>
      <c r="O21" s="12">
        <f t="shared" si="5"/>
        <v>0</v>
      </c>
      <c r="P21" s="12">
        <f t="shared" si="6"/>
        <v>0</v>
      </c>
      <c r="Q21" s="12">
        <f t="shared" si="7"/>
        <v>0</v>
      </c>
      <c r="R21" s="10">
        <f t="shared" si="1"/>
        <v>0</v>
      </c>
    </row>
    <row r="22" spans="2:18" ht="30" x14ac:dyDescent="0.25">
      <c r="B22" s="18">
        <v>13</v>
      </c>
      <c r="C22" s="15" t="s">
        <v>65</v>
      </c>
      <c r="D22" s="13"/>
      <c r="E22" s="13" t="s">
        <v>21</v>
      </c>
      <c r="F22" s="7" t="s">
        <v>16</v>
      </c>
      <c r="G22" s="36">
        <v>8</v>
      </c>
      <c r="H22" s="36">
        <v>10</v>
      </c>
      <c r="I22" s="8">
        <f t="shared" si="2"/>
        <v>18</v>
      </c>
      <c r="J22" s="9"/>
      <c r="K22" s="10">
        <f t="shared" si="3"/>
        <v>0</v>
      </c>
      <c r="L22" s="11"/>
      <c r="M22" s="12">
        <f t="shared" si="0"/>
        <v>0</v>
      </c>
      <c r="N22" s="12">
        <f t="shared" si="4"/>
        <v>0</v>
      </c>
      <c r="O22" s="12">
        <f t="shared" si="5"/>
        <v>0</v>
      </c>
      <c r="P22" s="12">
        <f t="shared" si="6"/>
        <v>0</v>
      </c>
      <c r="Q22" s="12">
        <f t="shared" si="7"/>
        <v>0</v>
      </c>
      <c r="R22" s="10">
        <f t="shared" si="1"/>
        <v>0</v>
      </c>
    </row>
    <row r="23" spans="2:18" ht="30" x14ac:dyDescent="0.25">
      <c r="B23" s="20">
        <v>14</v>
      </c>
      <c r="C23" s="15" t="s">
        <v>56</v>
      </c>
      <c r="D23" s="38"/>
      <c r="E23" s="13" t="s">
        <v>57</v>
      </c>
      <c r="F23" s="7" t="s">
        <v>16</v>
      </c>
      <c r="G23" s="36">
        <v>0</v>
      </c>
      <c r="H23" s="36">
        <v>20</v>
      </c>
      <c r="I23" s="8">
        <f>G23+H23</f>
        <v>20</v>
      </c>
      <c r="J23" s="9"/>
      <c r="K23" s="10">
        <f>I23*J23</f>
        <v>0</v>
      </c>
      <c r="L23" s="11"/>
      <c r="M23" s="12">
        <f t="shared" si="0"/>
        <v>0</v>
      </c>
      <c r="N23" s="12">
        <f t="shared" si="4"/>
        <v>0</v>
      </c>
      <c r="O23" s="12">
        <f t="shared" si="5"/>
        <v>0</v>
      </c>
      <c r="P23" s="12">
        <f t="shared" si="6"/>
        <v>0</v>
      </c>
      <c r="Q23" s="12">
        <f t="shared" si="7"/>
        <v>0</v>
      </c>
      <c r="R23" s="10">
        <f t="shared" si="1"/>
        <v>0</v>
      </c>
    </row>
    <row r="24" spans="2:18" ht="60" x14ac:dyDescent="0.25">
      <c r="B24" s="20">
        <v>15</v>
      </c>
      <c r="C24" s="15" t="s">
        <v>58</v>
      </c>
      <c r="D24" s="38"/>
      <c r="E24" s="13" t="s">
        <v>59</v>
      </c>
      <c r="F24" s="7" t="s">
        <v>16</v>
      </c>
      <c r="G24" s="36">
        <v>0</v>
      </c>
      <c r="H24" s="36">
        <v>20</v>
      </c>
      <c r="I24" s="8">
        <f>G24+H24</f>
        <v>20</v>
      </c>
      <c r="J24" s="9"/>
      <c r="K24" s="10">
        <f>I24*J24</f>
        <v>0</v>
      </c>
      <c r="L24" s="11"/>
      <c r="M24" s="12">
        <f t="shared" si="0"/>
        <v>0</v>
      </c>
      <c r="N24" s="12">
        <f t="shared" si="4"/>
        <v>0</v>
      </c>
      <c r="O24" s="12">
        <f t="shared" si="5"/>
        <v>0</v>
      </c>
      <c r="P24" s="12">
        <f t="shared" si="6"/>
        <v>0</v>
      </c>
      <c r="Q24" s="12">
        <f t="shared" si="7"/>
        <v>0</v>
      </c>
      <c r="R24" s="10">
        <f t="shared" si="1"/>
        <v>0</v>
      </c>
    </row>
    <row r="25" spans="2:18" ht="30" x14ac:dyDescent="0.25">
      <c r="B25" s="20">
        <v>16</v>
      </c>
      <c r="C25" s="13" t="s">
        <v>60</v>
      </c>
      <c r="D25" s="38"/>
      <c r="E25" s="13" t="s">
        <v>61</v>
      </c>
      <c r="F25" s="7" t="s">
        <v>16</v>
      </c>
      <c r="G25" s="36">
        <v>0</v>
      </c>
      <c r="H25" s="36">
        <v>20</v>
      </c>
      <c r="I25" s="8">
        <f>G25+H25</f>
        <v>20</v>
      </c>
      <c r="J25" s="9"/>
      <c r="K25" s="10">
        <f>I25*J25</f>
        <v>0</v>
      </c>
      <c r="L25" s="11"/>
      <c r="M25" s="12">
        <f t="shared" si="0"/>
        <v>0</v>
      </c>
      <c r="N25" s="12">
        <f t="shared" si="4"/>
        <v>0</v>
      </c>
      <c r="O25" s="12">
        <f t="shared" si="5"/>
        <v>0</v>
      </c>
      <c r="P25" s="12">
        <f t="shared" si="6"/>
        <v>0</v>
      </c>
      <c r="Q25" s="12">
        <f t="shared" si="7"/>
        <v>0</v>
      </c>
      <c r="R25" s="10">
        <f t="shared" si="1"/>
        <v>0</v>
      </c>
    </row>
    <row r="26" spans="2:18" ht="120" x14ac:dyDescent="0.25">
      <c r="B26" s="18">
        <v>17</v>
      </c>
      <c r="C26" s="13" t="s">
        <v>22</v>
      </c>
      <c r="D26" s="40"/>
      <c r="E26" s="14" t="s">
        <v>63</v>
      </c>
      <c r="F26" s="7" t="s">
        <v>16</v>
      </c>
      <c r="G26" s="36">
        <v>16</v>
      </c>
      <c r="H26" s="36">
        <v>10</v>
      </c>
      <c r="I26" s="8">
        <f t="shared" si="2"/>
        <v>26</v>
      </c>
      <c r="J26" s="9"/>
      <c r="K26" s="10">
        <f t="shared" si="3"/>
        <v>0</v>
      </c>
      <c r="L26" s="11"/>
      <c r="M26" s="12">
        <f t="shared" si="0"/>
        <v>0</v>
      </c>
      <c r="N26" s="12">
        <f t="shared" si="4"/>
        <v>0</v>
      </c>
      <c r="O26" s="12">
        <f t="shared" si="5"/>
        <v>0</v>
      </c>
      <c r="P26" s="12">
        <f t="shared" si="6"/>
        <v>0</v>
      </c>
      <c r="Q26" s="12">
        <f t="shared" si="7"/>
        <v>0</v>
      </c>
      <c r="R26" s="10">
        <f t="shared" si="1"/>
        <v>0</v>
      </c>
    </row>
    <row r="27" spans="2:18" ht="45" x14ac:dyDescent="0.25">
      <c r="B27" s="20">
        <v>18</v>
      </c>
      <c r="C27" s="15" t="s">
        <v>80</v>
      </c>
      <c r="D27" s="38"/>
      <c r="E27" s="13" t="s">
        <v>62</v>
      </c>
      <c r="F27" s="20" t="s">
        <v>16</v>
      </c>
      <c r="G27" s="36">
        <v>0</v>
      </c>
      <c r="H27" s="36">
        <v>10</v>
      </c>
      <c r="I27" s="8">
        <f>G27+H27</f>
        <v>10</v>
      </c>
      <c r="J27" s="9"/>
      <c r="K27" s="10">
        <f>I27*J27</f>
        <v>0</v>
      </c>
      <c r="L27" s="11"/>
      <c r="M27" s="12">
        <f t="shared" si="0"/>
        <v>0</v>
      </c>
      <c r="N27" s="12">
        <f t="shared" si="4"/>
        <v>0</v>
      </c>
      <c r="O27" s="12">
        <f t="shared" si="5"/>
        <v>0</v>
      </c>
      <c r="P27" s="12">
        <f t="shared" si="6"/>
        <v>0</v>
      </c>
      <c r="Q27" s="12">
        <f t="shared" si="7"/>
        <v>0</v>
      </c>
      <c r="R27" s="10">
        <f t="shared" si="1"/>
        <v>0</v>
      </c>
    </row>
    <row r="28" spans="2:18" ht="30" x14ac:dyDescent="0.25">
      <c r="B28" s="18">
        <v>19</v>
      </c>
      <c r="C28" s="13" t="s">
        <v>81</v>
      </c>
      <c r="D28" s="13"/>
      <c r="E28" s="13" t="s">
        <v>23</v>
      </c>
      <c r="F28" s="7" t="s">
        <v>16</v>
      </c>
      <c r="G28" s="36">
        <v>4</v>
      </c>
      <c r="H28" s="36">
        <v>0</v>
      </c>
      <c r="I28" s="8">
        <f t="shared" si="2"/>
        <v>4</v>
      </c>
      <c r="J28" s="9"/>
      <c r="K28" s="10">
        <f t="shared" si="3"/>
        <v>0</v>
      </c>
      <c r="L28" s="11"/>
      <c r="M28" s="12">
        <f t="shared" si="0"/>
        <v>0</v>
      </c>
      <c r="N28" s="12">
        <f t="shared" si="4"/>
        <v>0</v>
      </c>
      <c r="O28" s="12">
        <f t="shared" si="5"/>
        <v>0</v>
      </c>
      <c r="P28" s="12">
        <f t="shared" si="6"/>
        <v>0</v>
      </c>
      <c r="Q28" s="12">
        <f t="shared" si="7"/>
        <v>0</v>
      </c>
      <c r="R28" s="10">
        <f t="shared" si="1"/>
        <v>0</v>
      </c>
    </row>
    <row r="29" spans="2:18" ht="60" x14ac:dyDescent="0.25">
      <c r="B29" s="18">
        <v>20</v>
      </c>
      <c r="C29" s="13" t="s">
        <v>24</v>
      </c>
      <c r="D29" s="13"/>
      <c r="E29" s="13" t="s">
        <v>25</v>
      </c>
      <c r="F29" s="7" t="s">
        <v>16</v>
      </c>
      <c r="G29" s="36">
        <v>4</v>
      </c>
      <c r="H29" s="36">
        <v>0</v>
      </c>
      <c r="I29" s="8">
        <f t="shared" si="2"/>
        <v>4</v>
      </c>
      <c r="J29" s="9"/>
      <c r="K29" s="10">
        <f t="shared" si="3"/>
        <v>0</v>
      </c>
      <c r="L29" s="11"/>
      <c r="M29" s="12">
        <f t="shared" si="0"/>
        <v>0</v>
      </c>
      <c r="N29" s="12">
        <f t="shared" si="4"/>
        <v>0</v>
      </c>
      <c r="O29" s="12">
        <f t="shared" si="5"/>
        <v>0</v>
      </c>
      <c r="P29" s="12">
        <f t="shared" si="6"/>
        <v>0</v>
      </c>
      <c r="Q29" s="12">
        <f t="shared" si="7"/>
        <v>0</v>
      </c>
      <c r="R29" s="10">
        <f t="shared" si="1"/>
        <v>0</v>
      </c>
    </row>
    <row r="30" spans="2:18" ht="60" x14ac:dyDescent="0.25">
      <c r="B30" s="18">
        <v>21</v>
      </c>
      <c r="C30" s="13" t="s">
        <v>26</v>
      </c>
      <c r="D30" s="13"/>
      <c r="E30" s="13" t="s">
        <v>27</v>
      </c>
      <c r="F30" s="7" t="s">
        <v>16</v>
      </c>
      <c r="G30" s="36">
        <v>4</v>
      </c>
      <c r="H30" s="36">
        <v>0</v>
      </c>
      <c r="I30" s="8">
        <f t="shared" si="2"/>
        <v>4</v>
      </c>
      <c r="J30" s="9"/>
      <c r="K30" s="10">
        <f t="shared" si="3"/>
        <v>0</v>
      </c>
      <c r="L30" s="11"/>
      <c r="M30" s="12">
        <f t="shared" si="0"/>
        <v>0</v>
      </c>
      <c r="N30" s="12">
        <f t="shared" si="4"/>
        <v>0</v>
      </c>
      <c r="O30" s="12">
        <f t="shared" si="5"/>
        <v>0</v>
      </c>
      <c r="P30" s="12">
        <f t="shared" si="6"/>
        <v>0</v>
      </c>
      <c r="Q30" s="12">
        <f t="shared" si="7"/>
        <v>0</v>
      </c>
      <c r="R30" s="10">
        <f t="shared" si="1"/>
        <v>0</v>
      </c>
    </row>
    <row r="31" spans="2:18" ht="75" x14ac:dyDescent="0.25">
      <c r="B31" s="18">
        <v>22</v>
      </c>
      <c r="C31" s="13" t="s">
        <v>28</v>
      </c>
      <c r="D31" s="13"/>
      <c r="E31" s="13" t="s">
        <v>29</v>
      </c>
      <c r="F31" s="7" t="s">
        <v>16</v>
      </c>
      <c r="G31" s="36">
        <v>4</v>
      </c>
      <c r="H31" s="36">
        <v>0</v>
      </c>
      <c r="I31" s="8">
        <f t="shared" si="2"/>
        <v>4</v>
      </c>
      <c r="J31" s="9"/>
      <c r="K31" s="10">
        <f t="shared" si="3"/>
        <v>0</v>
      </c>
      <c r="L31" s="11"/>
      <c r="M31" s="12">
        <f t="shared" si="0"/>
        <v>0</v>
      </c>
      <c r="N31" s="12">
        <f t="shared" si="4"/>
        <v>0</v>
      </c>
      <c r="O31" s="12">
        <f t="shared" si="5"/>
        <v>0</v>
      </c>
      <c r="P31" s="12">
        <f t="shared" si="6"/>
        <v>0</v>
      </c>
      <c r="Q31" s="12">
        <f t="shared" si="7"/>
        <v>0</v>
      </c>
      <c r="R31" s="10">
        <f t="shared" si="1"/>
        <v>0</v>
      </c>
    </row>
    <row r="32" spans="2:18" ht="45" x14ac:dyDescent="0.25">
      <c r="B32" s="18">
        <v>23</v>
      </c>
      <c r="C32" s="13" t="s">
        <v>30</v>
      </c>
      <c r="D32" s="13"/>
      <c r="E32" s="13" t="s">
        <v>31</v>
      </c>
      <c r="F32" s="7" t="s">
        <v>16</v>
      </c>
      <c r="G32" s="36">
        <v>4</v>
      </c>
      <c r="H32" s="36">
        <v>0</v>
      </c>
      <c r="I32" s="8">
        <f t="shared" si="2"/>
        <v>4</v>
      </c>
      <c r="J32" s="9"/>
      <c r="K32" s="10">
        <f t="shared" si="3"/>
        <v>0</v>
      </c>
      <c r="L32" s="11"/>
      <c r="M32" s="12">
        <f t="shared" si="0"/>
        <v>0</v>
      </c>
      <c r="N32" s="12">
        <f t="shared" si="4"/>
        <v>0</v>
      </c>
      <c r="O32" s="12">
        <f t="shared" si="5"/>
        <v>0</v>
      </c>
      <c r="P32" s="12">
        <f t="shared" si="6"/>
        <v>0</v>
      </c>
      <c r="Q32" s="12">
        <f t="shared" si="7"/>
        <v>0</v>
      </c>
      <c r="R32" s="10">
        <f t="shared" si="1"/>
        <v>0</v>
      </c>
    </row>
    <row r="33" spans="2:18" x14ac:dyDescent="0.25">
      <c r="B33" s="18">
        <v>24</v>
      </c>
      <c r="C33" s="13" t="s">
        <v>32</v>
      </c>
      <c r="D33" s="13"/>
      <c r="E33" s="13" t="s">
        <v>33</v>
      </c>
      <c r="F33" s="7" t="s">
        <v>34</v>
      </c>
      <c r="G33" s="36">
        <v>100</v>
      </c>
      <c r="H33" s="36">
        <v>40</v>
      </c>
      <c r="I33" s="8">
        <f t="shared" si="2"/>
        <v>140</v>
      </c>
      <c r="J33" s="9"/>
      <c r="K33" s="10">
        <f t="shared" si="3"/>
        <v>0</v>
      </c>
      <c r="L33" s="11"/>
      <c r="M33" s="12">
        <f t="shared" si="0"/>
        <v>0</v>
      </c>
      <c r="N33" s="12">
        <f t="shared" si="4"/>
        <v>0</v>
      </c>
      <c r="O33" s="12">
        <f t="shared" si="5"/>
        <v>0</v>
      </c>
      <c r="P33" s="12">
        <f t="shared" si="6"/>
        <v>0</v>
      </c>
      <c r="Q33" s="12">
        <f t="shared" si="7"/>
        <v>0</v>
      </c>
      <c r="R33" s="10">
        <f t="shared" si="1"/>
        <v>0</v>
      </c>
    </row>
    <row r="34" spans="2:18" ht="30" x14ac:dyDescent="0.25">
      <c r="B34" s="18">
        <v>25</v>
      </c>
      <c r="C34" s="13" t="s">
        <v>35</v>
      </c>
      <c r="D34" s="13"/>
      <c r="E34" s="13" t="s">
        <v>36</v>
      </c>
      <c r="F34" s="7" t="s">
        <v>34</v>
      </c>
      <c r="G34" s="36">
        <v>8</v>
      </c>
      <c r="H34" s="36">
        <v>0</v>
      </c>
      <c r="I34" s="8">
        <f t="shared" si="2"/>
        <v>8</v>
      </c>
      <c r="J34" s="9"/>
      <c r="K34" s="10">
        <f t="shared" si="3"/>
        <v>0</v>
      </c>
      <c r="L34" s="11"/>
      <c r="M34" s="12">
        <f t="shared" si="0"/>
        <v>0</v>
      </c>
      <c r="N34" s="12">
        <f t="shared" si="4"/>
        <v>0</v>
      </c>
      <c r="O34" s="12">
        <f t="shared" si="5"/>
        <v>0</v>
      </c>
      <c r="P34" s="12">
        <f t="shared" si="6"/>
        <v>0</v>
      </c>
      <c r="Q34" s="12">
        <f t="shared" si="7"/>
        <v>0</v>
      </c>
      <c r="R34" s="10">
        <f t="shared" si="1"/>
        <v>0</v>
      </c>
    </row>
    <row r="35" spans="2:18" ht="30" x14ac:dyDescent="0.25">
      <c r="B35" s="19">
        <v>26</v>
      </c>
      <c r="C35" s="15" t="s">
        <v>37</v>
      </c>
      <c r="D35" s="13"/>
      <c r="E35" s="13" t="s">
        <v>38</v>
      </c>
      <c r="F35" s="7" t="s">
        <v>16</v>
      </c>
      <c r="G35" s="36">
        <v>800</v>
      </c>
      <c r="H35" s="36">
        <v>0</v>
      </c>
      <c r="I35" s="8">
        <f t="shared" si="2"/>
        <v>800</v>
      </c>
      <c r="J35" s="9"/>
      <c r="K35" s="10">
        <f t="shared" si="3"/>
        <v>0</v>
      </c>
      <c r="L35" s="11"/>
      <c r="M35" s="12">
        <f t="shared" si="0"/>
        <v>0</v>
      </c>
      <c r="N35" s="12">
        <f t="shared" si="4"/>
        <v>0</v>
      </c>
      <c r="O35" s="12">
        <f t="shared" si="5"/>
        <v>0</v>
      </c>
      <c r="P35" s="12">
        <f t="shared" si="6"/>
        <v>0</v>
      </c>
      <c r="Q35" s="12">
        <f t="shared" si="7"/>
        <v>0</v>
      </c>
      <c r="R35" s="10">
        <f t="shared" si="1"/>
        <v>0</v>
      </c>
    </row>
    <row r="36" spans="2:18" ht="105" x14ac:dyDescent="0.25">
      <c r="B36" s="19">
        <v>27</v>
      </c>
      <c r="C36" s="21" t="s">
        <v>39</v>
      </c>
      <c r="D36" s="21"/>
      <c r="E36" s="21" t="s">
        <v>82</v>
      </c>
      <c r="F36" s="20" t="s">
        <v>34</v>
      </c>
      <c r="G36" s="36">
        <v>60</v>
      </c>
      <c r="H36" s="36">
        <v>0</v>
      </c>
      <c r="I36" s="8">
        <f t="shared" si="2"/>
        <v>60</v>
      </c>
      <c r="J36" s="9"/>
      <c r="K36" s="10">
        <f t="shared" si="3"/>
        <v>0</v>
      </c>
      <c r="L36" s="11"/>
      <c r="M36" s="12">
        <f t="shared" si="0"/>
        <v>0</v>
      </c>
      <c r="N36" s="12">
        <f t="shared" si="4"/>
        <v>0</v>
      </c>
      <c r="O36" s="12">
        <f t="shared" si="5"/>
        <v>0</v>
      </c>
      <c r="P36" s="12">
        <f t="shared" si="6"/>
        <v>0</v>
      </c>
      <c r="Q36" s="12">
        <f t="shared" si="7"/>
        <v>0</v>
      </c>
      <c r="R36" s="10">
        <f t="shared" si="1"/>
        <v>0</v>
      </c>
    </row>
    <row r="37" spans="2:18" ht="135.75" thickBot="1" x14ac:dyDescent="0.3">
      <c r="B37" s="22">
        <v>28</v>
      </c>
      <c r="C37" s="41" t="s">
        <v>71</v>
      </c>
      <c r="D37" s="39"/>
      <c r="E37" s="16" t="s">
        <v>50</v>
      </c>
      <c r="F37" s="23" t="s">
        <v>34</v>
      </c>
      <c r="G37" s="37">
        <v>0</v>
      </c>
      <c r="H37" s="37">
        <v>10</v>
      </c>
      <c r="I37" s="24">
        <f t="shared" si="2"/>
        <v>10</v>
      </c>
      <c r="J37" s="25"/>
      <c r="K37" s="26">
        <f t="shared" si="3"/>
        <v>0</v>
      </c>
      <c r="L37" s="27"/>
      <c r="M37" s="28">
        <f t="shared" si="0"/>
        <v>0</v>
      </c>
      <c r="N37" s="12">
        <f t="shared" si="4"/>
        <v>0</v>
      </c>
      <c r="O37" s="12">
        <f t="shared" si="5"/>
        <v>0</v>
      </c>
      <c r="P37" s="12">
        <f t="shared" si="6"/>
        <v>0</v>
      </c>
      <c r="Q37" s="12">
        <f t="shared" si="7"/>
        <v>0</v>
      </c>
      <c r="R37" s="26">
        <f t="shared" si="1"/>
        <v>0</v>
      </c>
    </row>
    <row r="38" spans="2:18" ht="15.75" customHeight="1" thickBot="1" x14ac:dyDescent="0.3">
      <c r="B38" s="42" t="s">
        <v>70</v>
      </c>
      <c r="C38" s="43"/>
      <c r="D38" s="43"/>
      <c r="E38" s="43"/>
      <c r="F38" s="43"/>
      <c r="G38" s="43"/>
      <c r="H38" s="43"/>
      <c r="I38" s="43"/>
      <c r="J38" s="44"/>
      <c r="K38" s="29">
        <f>SUM(K10:K37)</f>
        <v>0</v>
      </c>
      <c r="L38" s="29"/>
      <c r="M38" s="29">
        <f>SUM(M10:M37)</f>
        <v>0</v>
      </c>
      <c r="N38" s="29">
        <f t="shared" ref="N38:Q38" si="8">SUM(N10:N37)</f>
        <v>0</v>
      </c>
      <c r="O38" s="29">
        <f t="shared" si="8"/>
        <v>0</v>
      </c>
      <c r="P38" s="29">
        <f t="shared" si="8"/>
        <v>0</v>
      </c>
      <c r="Q38" s="29">
        <f t="shared" si="8"/>
        <v>0</v>
      </c>
      <c r="R38" s="29">
        <f>SUM(R10:R37)</f>
        <v>0</v>
      </c>
    </row>
    <row r="40" spans="2:18" x14ac:dyDescent="0.25">
      <c r="B40" s="30"/>
      <c r="C40" s="30"/>
      <c r="D40" s="34"/>
      <c r="E40" s="30"/>
      <c r="F40" s="30"/>
      <c r="G40" s="30"/>
      <c r="H40" s="30"/>
      <c r="I40" s="30"/>
      <c r="J40" s="30"/>
      <c r="K40" s="30"/>
    </row>
    <row r="41" spans="2:18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8" x14ac:dyDescent="0.25">
      <c r="B42" s="31"/>
      <c r="E42" s="32"/>
      <c r="G42" s="31"/>
      <c r="H42" s="31"/>
      <c r="I42" s="31"/>
      <c r="J42" s="32"/>
      <c r="K42" s="31"/>
    </row>
    <row r="43" spans="2:18" x14ac:dyDescent="0.25">
      <c r="B43" s="31"/>
      <c r="C43" s="64" t="s">
        <v>85</v>
      </c>
      <c r="D43" s="64"/>
      <c r="E43" t="s">
        <v>87</v>
      </c>
      <c r="G43" s="31"/>
      <c r="H43" s="31"/>
      <c r="I43" s="31"/>
      <c r="J43" s="32"/>
      <c r="K43" s="31"/>
    </row>
    <row r="44" spans="2:18" x14ac:dyDescent="0.25">
      <c r="B44" s="31"/>
      <c r="C44" s="31"/>
      <c r="D44" s="31"/>
      <c r="E44" s="65" t="s">
        <v>86</v>
      </c>
      <c r="F44" s="31"/>
      <c r="G44" s="31"/>
      <c r="H44" s="31"/>
      <c r="I44" s="31"/>
      <c r="J44" s="31"/>
      <c r="K44" s="31"/>
    </row>
  </sheetData>
  <mergeCells count="13">
    <mergeCell ref="B4:D4"/>
    <mergeCell ref="C43:D43"/>
    <mergeCell ref="B1:R1"/>
    <mergeCell ref="E3:R3"/>
    <mergeCell ref="E7:R7"/>
    <mergeCell ref="E6:R6"/>
    <mergeCell ref="E4:R4"/>
    <mergeCell ref="E5:R5"/>
    <mergeCell ref="B3:D3"/>
    <mergeCell ref="B7:D7"/>
    <mergeCell ref="B38:J38"/>
    <mergeCell ref="B6:D6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Nevedelova Ivana</dc:creator>
  <cp:lastModifiedBy>Nevedelova Ivana</cp:lastModifiedBy>
  <dcterms:created xsi:type="dcterms:W3CDTF">2018-05-23T12:04:22Z</dcterms:created>
  <dcterms:modified xsi:type="dcterms:W3CDTF">2019-01-25T14:41:46Z</dcterms:modified>
</cp:coreProperties>
</file>